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tbpo\OneDrive\Desktop\ita\"/>
    </mc:Choice>
  </mc:AlternateContent>
  <xr:revisionPtr revIDLastSave="0" documentId="13_ncr:1_{02213DFF-5B99-4824-B840-A84188720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อัมพวา" sheetId="11" r:id="rId1"/>
  </sheets>
  <definedNames>
    <definedName name="_xlnm.Print_Titles" localSheetId="0">อัมพวา!$5:$7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1" l="1"/>
  <c r="G70" i="11"/>
  <c r="E28" i="11"/>
  <c r="E12" i="11"/>
  <c r="E39" i="11"/>
  <c r="E14" i="11"/>
  <c r="G68" i="11" l="1"/>
  <c r="F68" i="11"/>
  <c r="G63" i="11"/>
  <c r="F63" i="11"/>
  <c r="G58" i="11"/>
  <c r="F58" i="11"/>
  <c r="G54" i="11"/>
  <c r="F54" i="11"/>
  <c r="G50" i="11"/>
  <c r="F50" i="11"/>
  <c r="G47" i="11"/>
  <c r="F47" i="11"/>
  <c r="G45" i="11"/>
  <c r="F45" i="11"/>
  <c r="G39" i="11"/>
  <c r="F39" i="11"/>
  <c r="F35" i="11"/>
  <c r="G34" i="11"/>
  <c r="F34" i="11"/>
  <c r="G28" i="11"/>
  <c r="F28" i="11"/>
  <c r="F17" i="11"/>
  <c r="G17" i="11"/>
  <c r="F16" i="11"/>
  <c r="G16" i="11"/>
  <c r="F15" i="11"/>
  <c r="G15" i="11"/>
  <c r="F14" i="11"/>
  <c r="G14" i="11"/>
  <c r="F13" i="11"/>
  <c r="G13" i="11"/>
  <c r="G12" i="11"/>
  <c r="E66" i="11"/>
  <c r="F66" i="11" s="1"/>
  <c r="E60" i="11"/>
  <c r="F60" i="11" s="1"/>
  <c r="E41" i="11"/>
  <c r="F41" i="11" s="1"/>
  <c r="E36" i="11"/>
  <c r="F36" i="11" s="1"/>
  <c r="E8" i="11"/>
  <c r="G36" i="11" l="1"/>
  <c r="E70" i="11"/>
  <c r="G66" i="11"/>
  <c r="G60" i="11"/>
  <c r="G41" i="11"/>
  <c r="F8" i="11"/>
  <c r="F12" i="11"/>
  <c r="D36" i="11"/>
  <c r="D41" i="11"/>
  <c r="D60" i="11"/>
  <c r="D66" i="11"/>
  <c r="F70" i="11" l="1"/>
  <c r="D14" i="11"/>
  <c r="D12" i="11"/>
  <c r="D8" i="11" l="1"/>
  <c r="D70" i="11" s="1"/>
</calcChain>
</file>

<file path=xl/sharedStrings.xml><?xml version="1.0" encoding="utf-8"?>
<sst xmlns="http://schemas.openxmlformats.org/spreadsheetml/2006/main" count="107" uniqueCount="68">
  <si>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</si>
  <si>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</si>
  <si>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</si>
  <si>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</si>
  <si>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</si>
  <si>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</si>
  <si>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</si>
  <si>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</si>
  <si>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</si>
  <si>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</si>
  <si>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</si>
  <si>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</si>
  <si>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</si>
  <si>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ประจำปีงบประมาณ พ.ศ.2567 เดือน ต.ค.66 - พ.ค.67</t>
  </si>
  <si>
    <t>รวม</t>
  </si>
  <si>
    <t>จำนวนเงินงบประมาณ</t>
  </si>
  <si>
    <t>งบดำเนินงาน</t>
  </si>
  <si>
    <t>1. ค่าตอบแทน ใช้สอยและวัสดุ</t>
  </si>
  <si>
    <t xml:space="preserve">     1. ค่าตอบแทนนอกเวลาราชการ</t>
  </si>
  <si>
    <t xml:space="preserve">     2. ค่าอาหารผู้ต้องหา</t>
  </si>
  <si>
    <t xml:space="preserve">     3. ค่าน้ำมันเชื้อเพลิง</t>
  </si>
  <si>
    <t xml:space="preserve">     4. ค่าซ่อมยานพาหนะ</t>
  </si>
  <si>
    <t xml:space="preserve">     5. วัสดุจราจร</t>
  </si>
  <si>
    <t>2. ค่าสาธารณูปโภค</t>
  </si>
  <si>
    <t>กิจกรรม การรักษาความปลอดภัย และให้บริการแก่นักท่องเที่ยว</t>
  </si>
  <si>
    <t>โครงการ ปราบปรามการค้ายาเสพติด</t>
  </si>
  <si>
    <t>โครงการ ปฏิรูประบบงานตำรวจ</t>
  </si>
  <si>
    <t>กิจกรรม ปฏิรูประบบงานสืบสวน สอบสวนและการบังคับใช้กฎหมาย</t>
  </si>
  <si>
    <t>-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</si>
  <si>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</si>
  <si>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การสร้างภูมิคุ้มกันในกลุ่มเป้าหมายระดับโรเรียนประถมศึกษาและมัธยมฯ</t>
  </si>
  <si>
    <t>1. ค่าใช้จ่ายโครงการตำรวจประสานโรงเรียน</t>
  </si>
  <si>
    <t xml:space="preserve">งบรายจ่ายอื่น </t>
  </si>
  <si>
    <t>2. ค่าใช้จ่ายโครงการการศึกษาเพื่อต่อต้านการใช้ยาเสพติดในเด็กนักเรียน (D.A.R.E.)</t>
  </si>
  <si>
    <t>กิจกรรม ป้องกันปราบปราม สืบสวนผู้ผลิต และผู้ค้ายาเสพติด</t>
  </si>
  <si>
    <t>กิจกรรม โครงการบริหารจัดการ สกัดกั้นยาเสพติด (Heart Land)</t>
  </si>
  <si>
    <t>กิจกรรม โครงการ สลายโครงสร้างเครือข่ายผู้มีอิทธิพล</t>
  </si>
  <si>
    <t xml:space="preserve">     8. ค่าตอบแทนพยาน, ค่าใช้จ่ายคุ้มครองพยาน</t>
  </si>
  <si>
    <t xml:space="preserve">     9. ค่าตอบแทนนักจิต</t>
  </si>
  <si>
    <t xml:space="preserve">     10. ค่าตอบแทนเจ้าหน้าที่ชันสูตพลิกศพ</t>
  </si>
  <si>
    <t xml:space="preserve">     11. ค่าส่งหมายเรียกพยาน</t>
  </si>
  <si>
    <t xml:space="preserve">     12. ค่าตอบแทนสอบสวนคดีอาญา</t>
  </si>
  <si>
    <t xml:space="preserve">     6. วัสดุสำนักงาน</t>
  </si>
  <si>
    <t>กิจกรรม การสกัดกั้น ปราบปราม การผลิต การค้ายาเสพติด (ปิดล้อมตรวจค้น)</t>
  </si>
  <si>
    <t xml:space="preserve">     7. ค่าจ้างเหมาบริการทำความสะอาด</t>
  </si>
  <si>
    <t xml:space="preserve"> ภ.จว.สมุทรสงคราม 
 เป็นผู้บริหารงบประมาณ</t>
  </si>
  <si>
    <t>กิจกรรม การบังคับใช้กฎหมายและบริการประชาชน ภารกิจงานชุมชนสัมพันธ์ฯ</t>
  </si>
  <si>
    <t xml:space="preserve">     - ค่าตอบแทนของชุดปฏิบัติการมวลชลและชุมชนสัมพันธ์</t>
  </si>
  <si>
    <t xml:space="preserve">     - ค่าตอบแทนอาสาสมัครตำรวจบ้าน</t>
  </si>
  <si>
    <t>งบรายจ่ายอื่น</t>
  </si>
  <si>
    <t xml:space="preserve">    - ค่าตอบแทน ด่านตรวจ จุดตรวจ  (จุดตรวจที่มีกล้อง License Plate)</t>
  </si>
  <si>
    <t xml:space="preserve">    - ค่าสาธารณูปโภค (จุดตรวจที่มีกล้อง License Plate)</t>
  </si>
  <si>
    <t>โครงการ รณรงค์ป้องกันและแก้ไขปัญหาอุบัติเหตุทางถนนช่วงเทศกาลสำคัญ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</si>
  <si>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</si>
  <si>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</si>
  <si>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</si>
  <si>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</si>
  <si>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</si>
  <si>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</si>
  <si>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</si>
  <si>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>รายงานผลการใช้จ่ายงบประมาณ สถานีตำรวจภูธรอัมพวา จว.สมุทรสงคราม</t>
  </si>
  <si>
    <t>ไม่มี</t>
  </si>
  <si>
    <t>.</t>
  </si>
  <si>
    <t>มีการเบิกจ่ายงบประมาณแล้วร้อยละ 100</t>
  </si>
  <si>
    <t>มีการเบิกจ่ายงบประมาณแล้วร้อยละ 86.52</t>
  </si>
  <si>
    <t>มีการเบิกจ่ายงบประมาณแล้วร้อยละ 85.60</t>
  </si>
  <si>
    <t>มีการเบิกจ่ายงบประมาณแล้วร้อยละ 88.85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</si>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</sst>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36"/>
      <color theme="0"/>
      <name val="TH SarabunIT๙"/>
      <family val="2"/>
    </font>
    <font>
      <b/>
      <sz val="14"/>
      <color theme="0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b/>
      <sz val="30"/>
      <color theme="1"/>
      <name val="TH SarabunIT๙"/>
      <family val="2"/>
    </font>
    <font>
      <sz val="30"/>
      <color theme="1"/>
      <name val="TH SarabunIT๙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0"/>
      <name val="TH SarabunPSK"/>
      <family val="2"/>
    </font>
    <font>
      <b/>
      <sz val="14"/>
      <color theme="0"/>
      <name val="TH SarabunPSK"/>
      <family val="2"/>
      <charset val="222"/>
    </font>
    <font>
      <sz val="14"/>
      <color theme="0"/>
      <name val="TH SarabunPSK"/>
      <family val="2"/>
    </font>
    <font>
      <sz val="16"/>
      <name val="TH SarabunIT๙"/>
      <family val="2"/>
      <charset val="222"/>
    </font>
    <font>
      <sz val="14"/>
      <color theme="1"/>
      <name val="TH SarabunIT๙"/>
      <family val="2"/>
    </font>
    <font>
      <sz val="16"/>
      <color rgb="FFFF0000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DAEEF3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/>
    <xf numFmtId="0" fontId="8" fillId="0" borderId="10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3" fontId="8" fillId="0" borderId="11" xfId="1" applyFont="1" applyFill="1" applyBorder="1" applyAlignment="1">
      <alignment vertical="top" wrapText="1"/>
    </xf>
    <xf numFmtId="43" fontId="8" fillId="0" borderId="11" xfId="1" applyFont="1" applyFill="1" applyBorder="1" applyAlignment="1">
      <alignment horizontal="center" vertical="top"/>
    </xf>
    <xf numFmtId="43" fontId="9" fillId="0" borderId="11" xfId="1" applyFont="1" applyFill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vertical="top" wrapText="1"/>
    </xf>
    <xf numFmtId="43" fontId="8" fillId="0" borderId="11" xfId="1" applyFont="1" applyFill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4" fillId="0" borderId="11" xfId="0" applyFont="1" applyBorder="1" applyAlignment="1">
      <alignment vertical="top" wrapText="1"/>
    </xf>
    <xf numFmtId="0" fontId="15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3" fontId="8" fillId="0" borderId="11" xfId="1" applyFont="1" applyFill="1" applyBorder="1" applyAlignment="1">
      <alignment horizontal="left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43" fontId="8" fillId="0" borderId="15" xfId="1" applyFont="1" applyFill="1" applyBorder="1" applyAlignment="1">
      <alignment horizontal="left" vertical="top"/>
    </xf>
    <xf numFmtId="43" fontId="9" fillId="0" borderId="15" xfId="1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horizontal="left" vertical="top"/>
    </xf>
    <xf numFmtId="43" fontId="9" fillId="0" borderId="18" xfId="1" applyFont="1" applyFill="1" applyBorder="1" applyAlignment="1">
      <alignment horizontal="center" vertical="top"/>
    </xf>
    <xf numFmtId="0" fontId="13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43" fontId="9" fillId="0" borderId="3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43" fontId="19" fillId="0" borderId="2" xfId="1" applyFont="1" applyFill="1" applyBorder="1" applyAlignment="1">
      <alignment horizontal="left" vertical="top"/>
    </xf>
    <xf numFmtId="43" fontId="9" fillId="0" borderId="2" xfId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43" fontId="3" fillId="4" borderId="3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43" fontId="3" fillId="0" borderId="11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horizontal="center" vertical="top"/>
    </xf>
    <xf numFmtId="43" fontId="3" fillId="0" borderId="29" xfId="1" applyFont="1" applyFill="1" applyBorder="1" applyAlignment="1">
      <alignment horizontal="center" vertical="top"/>
    </xf>
    <xf numFmtId="43" fontId="3" fillId="0" borderId="11" xfId="1" applyFont="1" applyFill="1" applyBorder="1" applyAlignment="1">
      <alignment vertical="top"/>
    </xf>
    <xf numFmtId="0" fontId="20" fillId="0" borderId="11" xfId="0" applyFont="1" applyBorder="1" applyAlignment="1">
      <alignment horizontal="center" vertical="top" wrapText="1"/>
    </xf>
    <xf numFmtId="43" fontId="3" fillId="0" borderId="11" xfId="1" applyFont="1" applyFill="1" applyBorder="1" applyAlignment="1">
      <alignment horizontal="right" vertical="top"/>
    </xf>
    <xf numFmtId="43" fontId="3" fillId="4" borderId="14" xfId="1" applyFont="1" applyFill="1" applyBorder="1" applyAlignment="1">
      <alignment horizontal="center" vertical="top"/>
    </xf>
    <xf numFmtId="43" fontId="3" fillId="0" borderId="15" xfId="1" applyFont="1" applyFill="1" applyBorder="1" applyAlignment="1">
      <alignment horizontal="right" vertical="top"/>
    </xf>
    <xf numFmtId="43" fontId="3" fillId="0" borderId="15" xfId="1" applyFont="1" applyFill="1" applyBorder="1" applyAlignment="1">
      <alignment horizontal="center" vertical="top"/>
    </xf>
    <xf numFmtId="43" fontId="3" fillId="4" borderId="14" xfId="1" applyFont="1" applyFill="1" applyBorder="1" applyAlignment="1">
      <alignment vertical="top"/>
    </xf>
    <xf numFmtId="43" fontId="3" fillId="0" borderId="18" xfId="1" applyFont="1" applyFill="1" applyBorder="1" applyAlignment="1">
      <alignment horizontal="center" vertical="top"/>
    </xf>
    <xf numFmtId="43" fontId="3" fillId="4" borderId="16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vertical="top"/>
    </xf>
    <xf numFmtId="43" fontId="3" fillId="0" borderId="1" xfId="1" applyFont="1" applyFill="1" applyBorder="1" applyAlignment="1">
      <alignment horizontal="right" vertical="top"/>
    </xf>
    <xf numFmtId="43" fontId="3" fillId="0" borderId="18" xfId="1" applyFont="1" applyFill="1" applyBorder="1" applyAlignment="1">
      <alignment horizontal="right" vertical="top"/>
    </xf>
    <xf numFmtId="43" fontId="3" fillId="0" borderId="18" xfId="1" applyFont="1" applyFill="1" applyBorder="1" applyAlignment="1">
      <alignment vertical="top"/>
    </xf>
    <xf numFmtId="43" fontId="3" fillId="4" borderId="11" xfId="1" applyFont="1" applyFill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43" fontId="5" fillId="0" borderId="21" xfId="0" applyNumberFormat="1" applyFont="1" applyBorder="1" applyAlignment="1">
      <alignment horizontal="center" vertical="center"/>
    </xf>
    <xf numFmtId="43" fontId="5" fillId="4" borderId="21" xfId="0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/>
    </xf>
    <xf numFmtId="43" fontId="5" fillId="0" borderId="21" xfId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43" fontId="21" fillId="0" borderId="3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 wrapText="1"/>
    </xf>
    <xf numFmtId="0" fontId="18" fillId="3" borderId="19" xfId="0" applyFont="1" applyFill="1" applyBorder="1"/>
    <xf numFmtId="0" fontId="16" fillId="5" borderId="20" xfId="0" applyFont="1" applyFill="1" applyBorder="1" applyAlignment="1">
      <alignment horizontal="center" vertical="center" wrapText="1"/>
    </xf>
    <xf numFmtId="0" fontId="18" fillId="3" borderId="20" xfId="0" applyFont="1" applyFill="1" applyBorder="1"/>
    <xf numFmtId="0" fontId="7" fillId="5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AEAEA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2656159</xdr:colOff>
      <xdr:row>70</xdr:row>
      <xdr:rowOff>130586</xdr:rowOff>
    </xdr:from>
    <xdr:to>
      <xdr:col>3</xdr:col>
      <xdr:colOff>1362664</xdr:colOff>
      <xdr:row>75</xdr:row>
      <xdr:rowOff>274096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97A2701-FADC-033C-FF01-8B257C57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587343" y="23197459"/>
          <a:ext cx="1591310" cy="1830705"/>
        </a:xfrm>
        <a:prstGeom prst="rect">
          <a:avLst/>
        </a:prstGeom>
      </xdr:spPr>
    </xdr:pic>
    <xdr:clientData/>
  </xdr:twoCellAnchor>
  <xdr:twoCellAnchor>
    <xdr:from>
      <xdr:col>5</xdr:col>
      <xdr:colOff>163287</xdr:colOff>
      <xdr:row>73</xdr:row>
      <xdr:rowOff>0</xdr:rowOff>
    </xdr:from>
    <xdr:to>
      <xdr:col>7</xdr:col>
      <xdr:colOff>1246415</xdr:colOff>
      <xdr:row>77</xdr:row>
      <xdr:rowOff>220110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D82A3D1C-3F7E-4195-B99E-D524764EC8DB}"/>
            </a:ext>
          </a:extLst>
        </xdr:cNvPr>
        <xdr:cNvSpPr txBox="1">
          <a:spLocks noChangeArrowheads="1"/>
        </xdr:cNvSpPr>
      </xdr:nvSpPr>
      <xdr:spPr bwMode="auto">
        <a:xfrm>
          <a:off x="10929258" y="24046543"/>
          <a:ext cx="3695700" cy="1395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n-US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        -</a:t>
          </a:r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ทราบ</a:t>
          </a:r>
        </a:p>
        <a:p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                 พ</a:t>
          </a:r>
          <a:r>
            <a:rPr lang="en-US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.</a:t>
          </a:r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ต.อ.                            </a:t>
          </a:r>
          <a:r>
            <a:rPr lang="th-TH" sz="16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ผู้ตรวจรายงาน</a:t>
          </a:r>
          <a:r>
            <a:rPr lang="en-US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(เพชรกล้า  ทวีกาญจน์)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algn="ctr"/>
          <a:r>
            <a:rPr lang="th-TH" sz="16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H SarabunIT๙" panose="020B0500040200020003" pitchFamily="34" charset="-34"/>
            </a:rPr>
            <a:t>ผกก.สภ.อัมพวา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</a:p>
      </xdr:txBody>
    </xdr:sp>
    <xdr:clientData/>
  </xdr:twoCellAnchor>
  <xdr:twoCellAnchor editAs="oneCell">
    <xdr:from>
      <xdr:col>6</xdr:col>
      <xdr:colOff>250373</xdr:colOff>
      <xdr:row>73</xdr:row>
      <xdr:rowOff>283028</xdr:rowOff>
    </xdr:from>
    <xdr:to>
      <xdr:col>6</xdr:col>
      <xdr:colOff>1141913</xdr:colOff>
      <xdr:row>75</xdr:row>
      <xdr:rowOff>83820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F0E587A-BA9C-4A64-9AB1-2BE817E0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630" y="24329571"/>
          <a:ext cx="89154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1752600</xdr:colOff>
      <xdr:row>71</xdr:row>
      <xdr:rowOff>250371</xdr:rowOff>
    </xdr:from>
    <xdr:to>
      <xdr:col>4</xdr:col>
      <xdr:colOff>908957</xdr:colOff>
      <xdr:row>76</xdr:row>
      <xdr:rowOff>32424</xdr:rowOff>
    </xdr:to>
    <xdr:sp macro="" textlink="">
      <xdr:nvSpPr>
        <xdr:cNvPr id="4" name="กล่องข้อความ 2">
          <a:extLst>
            <a:ext uri="{FF2B5EF4-FFF2-40B4-BE49-F238E27FC236}">
              <a16:creationId xmlns:a16="http://schemas.microsoft.com/office/drawing/2014/main" id="{33F5B32B-828F-4BDB-B863-4182A9E171D4}"/>
            </a:ext>
          </a:extLst>
        </xdr:cNvPr>
        <xdr:cNvSpPr txBox="1">
          <a:spLocks noChangeArrowheads="1"/>
        </xdr:cNvSpPr>
      </xdr:nvSpPr>
      <xdr:spPr bwMode="auto">
        <a:xfrm>
          <a:off x="6564086" y="23709085"/>
          <a:ext cx="3695700" cy="125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en-US" sz="1600">
            <a:effectLst/>
            <a:latin typeface="TH SarabunIT๙" panose="020B0500040200020003" pitchFamily="34" charset="-34"/>
            <a:ea typeface="Times New Roman" panose="02020603050405020304" pitchFamily="18" charset="0"/>
            <a:cs typeface="TH SarabunIT๙" panose="020B0500040200020003" pitchFamily="34" charset="-34"/>
          </a:endParaRPr>
        </a:p>
        <a:p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                    พ.ต.ต.</a:t>
          </a:r>
          <a:r>
            <a:rPr lang="en-US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                       </a:t>
          </a:r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ผู้รายงาน</a:t>
          </a:r>
          <a:endParaRPr lang="en-US" sz="1600">
            <a:effectLst/>
            <a:latin typeface="TH SarabunIT๙" panose="020B0500040200020003" pitchFamily="34" charset="-34"/>
            <a:ea typeface="Times New Roman" panose="02020603050405020304" pitchFamily="18" charset="0"/>
            <a:cs typeface="TH SarabunIT๙" panose="020B0500040200020003" pitchFamily="34" charset="-34"/>
          </a:endParaRPr>
        </a:p>
        <a:p>
          <a:pPr algn="ctr"/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(</a:t>
          </a:r>
          <a:r>
            <a:rPr lang="th-TH" sz="16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ขวัญชัย  ชุ่มแช่ม</a:t>
          </a:r>
          <a:r>
            <a:rPr lang="th-TH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ea typeface="Times New Roman" panose="02020603050405020304" pitchFamily="18" charset="0"/>
            <a:cs typeface="TH SarabunIT๙" panose="020B0500040200020003" pitchFamily="34" charset="-34"/>
          </a:endParaRPr>
        </a:p>
        <a:p>
          <a:r>
            <a:rPr lang="th-TH" sz="16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สว.ธร.สภ.อัมพวา</a:t>
          </a:r>
          <a:endParaRPr lang="en-US" sz="1600"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83"/>
  <sheetViews>
    <sheetView tabSelected="1" view="pageBreakPreview" topLeftCell="A61" zoomScale="70" zoomScaleNormal="70" zoomScaleSheetLayoutView="70" workbookViewId="0">
      <selection activeCell="E77" sqref="E77"/>
    </sheetView>
  </sheetViews>
  <sheetFormatPr defaultColWidth="9" defaultRowHeight="21" x14ac:dyDescent="0.4"/>
  <cols>
    <col min="1" max="1" width="6" style="1" customWidth="1"/>
    <col min="2" max="2" width="57.09765625" style="1" customWidth="1"/>
    <col min="3" max="3" width="41" style="1" bestFit="1" customWidth="1"/>
    <col min="4" max="4" width="18.59765625" style="1" bestFit="1" customWidth="1"/>
    <col min="5" max="5" width="18.5" style="1" bestFit="1" customWidth="1"/>
    <col min="6" max="7" width="17.19921875" style="1" customWidth="1"/>
    <col min="8" max="8" width="17.19921875" style="4" customWidth="1"/>
    <col min="9" max="16384" width="9" style="1"/>
  </cols>
  <sheetData>
    <row r="1" spans="1:8" s="6" customFormat="1" ht="51" customHeight="1" x14ac:dyDescent="0.7">
      <c r="A1" s="80" t="s">
        <v>60</v>
      </c>
      <c r="B1" s="80"/>
      <c r="C1" s="80"/>
      <c r="D1" s="80"/>
      <c r="E1" s="80"/>
      <c r="F1" s="80"/>
      <c r="G1" s="80"/>
      <c r="H1" s="80"/>
    </row>
    <row r="2" spans="1:8" s="6" customFormat="1" ht="38.4" x14ac:dyDescent="0.7">
      <c r="A2" s="80" t="s">
        <v>13</v>
      </c>
      <c r="B2" s="80"/>
      <c r="C2" s="80"/>
      <c r="D2" s="80"/>
      <c r="E2" s="80"/>
      <c r="F2" s="80"/>
      <c r="G2" s="80"/>
      <c r="H2" s="80"/>
    </row>
    <row r="3" spans="1:8" s="6" customFormat="1" ht="38.4" x14ac:dyDescent="0.7">
      <c r="A3" s="80" t="s">
        <v>67</v>
      </c>
      <c r="B3" s="80"/>
      <c r="C3" s="80"/>
      <c r="D3" s="80"/>
      <c r="E3" s="80"/>
      <c r="F3" s="80"/>
      <c r="G3" s="80"/>
      <c r="H3" s="80"/>
    </row>
    <row r="4" spans="1:8" ht="22.8" customHeight="1" x14ac:dyDescent="0.8">
      <c r="A4" s="81"/>
      <c r="B4" s="81"/>
      <c r="C4" s="81"/>
      <c r="D4" s="81"/>
      <c r="E4" s="81"/>
      <c r="F4" s="81"/>
      <c r="G4" s="81"/>
      <c r="H4" s="81"/>
    </row>
    <row r="5" spans="1:8" ht="12.6" customHeight="1" x14ac:dyDescent="0.4">
      <c r="A5" s="82" t="s">
        <v>0</v>
      </c>
      <c r="B5" s="84" t="s">
        <v>53</v>
      </c>
      <c r="C5" s="86" t="s">
        <v>54</v>
      </c>
      <c r="D5" s="88" t="s">
        <v>55</v>
      </c>
      <c r="E5" s="89" t="s">
        <v>56</v>
      </c>
      <c r="F5" s="90" t="s">
        <v>57</v>
      </c>
      <c r="G5" s="93" t="s">
        <v>58</v>
      </c>
      <c r="H5" s="96" t="s">
        <v>59</v>
      </c>
    </row>
    <row r="6" spans="1:8" ht="12.6" customHeight="1" x14ac:dyDescent="0.4">
      <c r="A6" s="83"/>
      <c r="B6" s="85"/>
      <c r="C6" s="87"/>
      <c r="D6" s="88"/>
      <c r="E6" s="89"/>
      <c r="F6" s="91"/>
      <c r="G6" s="94"/>
      <c r="H6" s="97"/>
    </row>
    <row r="7" spans="1:8" ht="12.6" customHeight="1" x14ac:dyDescent="0.4">
      <c r="A7" s="83"/>
      <c r="B7" s="85"/>
      <c r="C7" s="87"/>
      <c r="D7" s="88"/>
      <c r="E7" s="89"/>
      <c r="F7" s="92"/>
      <c r="G7" s="95"/>
      <c r="H7" s="98"/>
    </row>
    <row r="8" spans="1:8" ht="23.4" customHeight="1" x14ac:dyDescent="0.4">
      <c r="A8" s="8">
        <v>1</v>
      </c>
      <c r="B8" s="45" t="s">
        <v>1</v>
      </c>
      <c r="C8" s="79" t="s">
        <v>64</v>
      </c>
      <c r="D8" s="52">
        <f>D12+D13+D14+D15+D16+D17+D28+D34</f>
        <v>1286750</v>
      </c>
      <c r="E8" s="52">
        <f>E12+E13+E14+E15+E16+E17+E28+E34</f>
        <v>1113350</v>
      </c>
      <c r="F8" s="52">
        <f>D8-E8</f>
        <v>173400</v>
      </c>
      <c r="G8" s="52">
        <f>E8*100/D8</f>
        <v>86.524188847872551</v>
      </c>
      <c r="H8" s="46"/>
    </row>
    <row r="9" spans="1:8" ht="23.4" customHeight="1" x14ac:dyDescent="0.4">
      <c r="A9" s="9"/>
      <c r="B9" s="47" t="s">
        <v>2</v>
      </c>
      <c r="C9" s="48"/>
      <c r="D9" s="53"/>
      <c r="E9" s="53"/>
      <c r="F9" s="53"/>
      <c r="G9" s="53"/>
      <c r="H9" s="49"/>
    </row>
    <row r="10" spans="1:8" ht="23.4" customHeight="1" x14ac:dyDescent="0.4">
      <c r="A10" s="18"/>
      <c r="B10" s="20" t="s">
        <v>16</v>
      </c>
      <c r="C10" s="15"/>
      <c r="D10" s="54"/>
      <c r="E10" s="54"/>
      <c r="F10" s="54"/>
      <c r="G10" s="54"/>
      <c r="H10" s="16"/>
    </row>
    <row r="11" spans="1:8" ht="23.4" customHeight="1" x14ac:dyDescent="0.4">
      <c r="A11" s="12"/>
      <c r="B11" s="13" t="s">
        <v>17</v>
      </c>
      <c r="C11" s="14"/>
      <c r="D11" s="54"/>
      <c r="E11" s="54"/>
      <c r="F11" s="54"/>
      <c r="G11" s="54"/>
      <c r="H11" s="16"/>
    </row>
    <row r="12" spans="1:8" ht="24.6" x14ac:dyDescent="0.4">
      <c r="A12" s="12"/>
      <c r="B12" s="17" t="s">
        <v>18</v>
      </c>
      <c r="C12" s="78"/>
      <c r="D12" s="54">
        <f>59400+361600</f>
        <v>421000</v>
      </c>
      <c r="E12" s="55">
        <f>331480+89520</f>
        <v>421000</v>
      </c>
      <c r="F12" s="53">
        <f t="shared" ref="F12:F17" si="0">D12-E12</f>
        <v>0</v>
      </c>
      <c r="G12" s="56">
        <f t="shared" ref="G12:G17" si="1">E12*100/D12</f>
        <v>100</v>
      </c>
      <c r="H12" s="16" t="s">
        <v>61</v>
      </c>
    </row>
    <row r="13" spans="1:8" ht="24.6" x14ac:dyDescent="0.4">
      <c r="A13" s="12"/>
      <c r="B13" s="17" t="s">
        <v>19</v>
      </c>
      <c r="C13" s="78"/>
      <c r="D13" s="54">
        <v>16500</v>
      </c>
      <c r="E13" s="57">
        <v>3100</v>
      </c>
      <c r="F13" s="53">
        <f t="shared" si="0"/>
        <v>13400</v>
      </c>
      <c r="G13" s="56">
        <f t="shared" si="1"/>
        <v>18.787878787878789</v>
      </c>
      <c r="H13" s="16" t="s">
        <v>61</v>
      </c>
    </row>
    <row r="14" spans="1:8" ht="24.6" x14ac:dyDescent="0.4">
      <c r="A14" s="12"/>
      <c r="B14" s="17" t="s">
        <v>20</v>
      </c>
      <c r="C14" s="78"/>
      <c r="D14" s="54">
        <f>589700+28000+16000</f>
        <v>633700</v>
      </c>
      <c r="E14" s="57">
        <f>393700+80000</f>
        <v>473700</v>
      </c>
      <c r="F14" s="53">
        <f t="shared" si="0"/>
        <v>160000</v>
      </c>
      <c r="G14" s="56">
        <f t="shared" si="1"/>
        <v>74.751459681237179</v>
      </c>
      <c r="H14" s="16" t="s">
        <v>61</v>
      </c>
    </row>
    <row r="15" spans="1:8" ht="24.6" x14ac:dyDescent="0.4">
      <c r="A15" s="12"/>
      <c r="B15" s="17" t="s">
        <v>21</v>
      </c>
      <c r="C15" s="78"/>
      <c r="D15" s="54">
        <v>17600</v>
      </c>
      <c r="E15" s="57">
        <v>17600</v>
      </c>
      <c r="F15" s="53">
        <f t="shared" si="0"/>
        <v>0</v>
      </c>
      <c r="G15" s="56">
        <f t="shared" si="1"/>
        <v>100</v>
      </c>
      <c r="H15" s="16" t="s">
        <v>61</v>
      </c>
    </row>
    <row r="16" spans="1:8" ht="24.6" x14ac:dyDescent="0.4">
      <c r="A16" s="12"/>
      <c r="B16" s="17" t="s">
        <v>22</v>
      </c>
      <c r="C16" s="78"/>
      <c r="D16" s="54">
        <v>4900</v>
      </c>
      <c r="E16" s="57">
        <v>4900</v>
      </c>
      <c r="F16" s="57">
        <f t="shared" si="0"/>
        <v>0</v>
      </c>
      <c r="G16" s="57">
        <f t="shared" si="1"/>
        <v>100</v>
      </c>
      <c r="H16" s="16" t="s">
        <v>61</v>
      </c>
    </row>
    <row r="17" spans="1:8" ht="24.6" x14ac:dyDescent="0.4">
      <c r="A17" s="12"/>
      <c r="B17" s="17" t="s">
        <v>42</v>
      </c>
      <c r="C17" s="78"/>
      <c r="D17" s="54">
        <v>6800</v>
      </c>
      <c r="E17" s="54">
        <v>6800</v>
      </c>
      <c r="F17" s="54">
        <f t="shared" si="0"/>
        <v>0</v>
      </c>
      <c r="G17" s="54">
        <f t="shared" si="1"/>
        <v>100</v>
      </c>
      <c r="H17" s="16" t="s">
        <v>61</v>
      </c>
    </row>
    <row r="18" spans="1:8" ht="36" x14ac:dyDescent="0.4">
      <c r="A18" s="12"/>
      <c r="B18" s="17" t="s">
        <v>44</v>
      </c>
      <c r="C18" s="21"/>
      <c r="D18" s="58" t="s">
        <v>45</v>
      </c>
      <c r="E18" s="54"/>
      <c r="F18" s="54"/>
      <c r="G18" s="54"/>
      <c r="H18" s="16"/>
    </row>
    <row r="19" spans="1:8" ht="36" x14ac:dyDescent="0.4">
      <c r="A19" s="12"/>
      <c r="B19" s="17" t="s">
        <v>37</v>
      </c>
      <c r="C19" s="21"/>
      <c r="D19" s="58" t="s">
        <v>45</v>
      </c>
      <c r="E19" s="54"/>
      <c r="F19" s="54"/>
      <c r="G19" s="54"/>
      <c r="H19" s="16"/>
    </row>
    <row r="20" spans="1:8" ht="36" x14ac:dyDescent="0.4">
      <c r="A20" s="12"/>
      <c r="B20" s="17" t="s">
        <v>38</v>
      </c>
      <c r="C20" s="21"/>
      <c r="D20" s="58" t="s">
        <v>45</v>
      </c>
      <c r="E20" s="54"/>
      <c r="F20" s="54"/>
      <c r="G20" s="54"/>
      <c r="H20" s="16"/>
    </row>
    <row r="21" spans="1:8" ht="36" x14ac:dyDescent="0.4">
      <c r="A21" s="12"/>
      <c r="B21" s="17" t="s">
        <v>39</v>
      </c>
      <c r="C21" s="21"/>
      <c r="D21" s="58" t="s">
        <v>45</v>
      </c>
      <c r="E21" s="54"/>
      <c r="F21" s="54"/>
      <c r="G21" s="54"/>
      <c r="H21" s="16"/>
    </row>
    <row r="22" spans="1:8" ht="36" x14ac:dyDescent="0.4">
      <c r="A22" s="12"/>
      <c r="B22" s="17" t="s">
        <v>40</v>
      </c>
      <c r="C22" s="21"/>
      <c r="D22" s="58" t="s">
        <v>45</v>
      </c>
      <c r="E22" s="54"/>
      <c r="F22" s="54"/>
      <c r="G22" s="54"/>
      <c r="H22" s="16"/>
    </row>
    <row r="23" spans="1:8" ht="36" x14ac:dyDescent="0.4">
      <c r="A23" s="12"/>
      <c r="B23" s="17" t="s">
        <v>41</v>
      </c>
      <c r="C23" s="21"/>
      <c r="D23" s="58" t="s">
        <v>45</v>
      </c>
      <c r="E23" s="54"/>
      <c r="F23" s="54"/>
      <c r="G23" s="54"/>
      <c r="H23" s="16"/>
    </row>
    <row r="24" spans="1:8" ht="36" x14ac:dyDescent="0.4">
      <c r="A24" s="12"/>
      <c r="B24" s="17" t="s">
        <v>23</v>
      </c>
      <c r="C24" s="21"/>
      <c r="D24" s="58" t="s">
        <v>45</v>
      </c>
      <c r="E24" s="54"/>
      <c r="F24" s="54"/>
      <c r="G24" s="54"/>
      <c r="H24" s="16"/>
    </row>
    <row r="25" spans="1:8" ht="24.6" x14ac:dyDescent="0.4">
      <c r="A25" s="12"/>
      <c r="B25" s="17"/>
      <c r="C25" s="22"/>
      <c r="D25" s="54"/>
      <c r="E25" s="54"/>
      <c r="F25" s="54"/>
      <c r="G25" s="54"/>
      <c r="H25" s="16"/>
    </row>
    <row r="26" spans="1:8" ht="24.6" x14ac:dyDescent="0.4">
      <c r="A26" s="12"/>
      <c r="B26" s="20" t="s">
        <v>24</v>
      </c>
      <c r="C26" s="79"/>
      <c r="D26" s="54"/>
      <c r="E26" s="54"/>
      <c r="F26" s="54"/>
      <c r="G26" s="54"/>
      <c r="H26" s="16"/>
    </row>
    <row r="27" spans="1:8" ht="24.6" customHeight="1" x14ac:dyDescent="0.4">
      <c r="A27" s="12"/>
      <c r="B27" s="20" t="s">
        <v>16</v>
      </c>
      <c r="C27" s="14"/>
      <c r="D27" s="54"/>
      <c r="E27" s="54"/>
      <c r="F27" s="54"/>
      <c r="G27" s="54"/>
      <c r="H27" s="16"/>
    </row>
    <row r="28" spans="1:8" ht="24.6" x14ac:dyDescent="0.4">
      <c r="A28" s="12"/>
      <c r="B28" s="13" t="s">
        <v>17</v>
      </c>
      <c r="C28" s="21"/>
      <c r="D28" s="54">
        <v>150250</v>
      </c>
      <c r="E28" s="54">
        <f>93500+15450+41300</f>
        <v>150250</v>
      </c>
      <c r="F28" s="54">
        <f>D28-E28</f>
        <v>0</v>
      </c>
      <c r="G28" s="54">
        <f>E28*100/D28</f>
        <v>100</v>
      </c>
      <c r="H28" s="16" t="s">
        <v>61</v>
      </c>
    </row>
    <row r="29" spans="1:8" ht="24.6" x14ac:dyDescent="0.4">
      <c r="A29" s="12"/>
      <c r="B29" s="17" t="s">
        <v>23</v>
      </c>
      <c r="C29" s="23"/>
      <c r="D29" s="59" t="s">
        <v>28</v>
      </c>
      <c r="E29" s="54"/>
      <c r="F29" s="54"/>
      <c r="G29" s="54"/>
      <c r="H29" s="16" t="s">
        <v>62</v>
      </c>
    </row>
    <row r="30" spans="1:8" ht="24.6" x14ac:dyDescent="0.4">
      <c r="A30" s="12"/>
      <c r="B30" s="17"/>
      <c r="C30" s="23"/>
      <c r="D30" s="57"/>
      <c r="E30" s="57"/>
      <c r="F30" s="57"/>
      <c r="G30" s="57"/>
      <c r="H30" s="16"/>
    </row>
    <row r="31" spans="1:8" ht="24.6" x14ac:dyDescent="0.4">
      <c r="A31" s="12"/>
      <c r="B31" s="24" t="s">
        <v>46</v>
      </c>
      <c r="C31" s="23"/>
      <c r="D31" s="57"/>
      <c r="E31" s="57"/>
      <c r="F31" s="57"/>
      <c r="G31" s="57"/>
      <c r="H31" s="16"/>
    </row>
    <row r="32" spans="1:8" ht="24.6" x14ac:dyDescent="0.4">
      <c r="A32" s="12"/>
      <c r="B32" s="20" t="s">
        <v>16</v>
      </c>
      <c r="C32" s="23"/>
      <c r="D32" s="57"/>
      <c r="E32" s="57"/>
      <c r="F32" s="57"/>
      <c r="G32" s="57"/>
      <c r="H32" s="16"/>
    </row>
    <row r="33" spans="1:8" ht="24.6" x14ac:dyDescent="0.4">
      <c r="A33" s="12"/>
      <c r="B33" s="13" t="s">
        <v>17</v>
      </c>
      <c r="C33" s="23"/>
      <c r="D33" s="57"/>
      <c r="E33" s="57"/>
      <c r="F33" s="57"/>
      <c r="G33" s="57"/>
      <c r="H33" s="16"/>
    </row>
    <row r="34" spans="1:8" ht="24.6" x14ac:dyDescent="0.4">
      <c r="A34" s="12"/>
      <c r="B34" s="25" t="s">
        <v>47</v>
      </c>
      <c r="C34" s="21"/>
      <c r="D34" s="54">
        <v>36000</v>
      </c>
      <c r="E34" s="54">
        <v>36000</v>
      </c>
      <c r="F34" s="54">
        <f>D34-E34</f>
        <v>0</v>
      </c>
      <c r="G34" s="54">
        <f>E34*100/D34</f>
        <v>100</v>
      </c>
      <c r="H34" s="16" t="s">
        <v>61</v>
      </c>
    </row>
    <row r="35" spans="1:8" ht="24.6" x14ac:dyDescent="0.4">
      <c r="A35" s="12"/>
      <c r="B35" s="25" t="s">
        <v>48</v>
      </c>
      <c r="C35" s="21"/>
      <c r="D35" s="54">
        <v>0</v>
      </c>
      <c r="E35" s="54">
        <v>0</v>
      </c>
      <c r="F35" s="54">
        <f>D35-E35</f>
        <v>0</v>
      </c>
      <c r="G35" s="54">
        <v>0</v>
      </c>
      <c r="H35" s="16"/>
    </row>
    <row r="36" spans="1:8" ht="24.6" x14ac:dyDescent="0.4">
      <c r="A36" s="30">
        <v>2</v>
      </c>
      <c r="B36" s="31" t="s">
        <v>26</v>
      </c>
      <c r="C36" s="79" t="s">
        <v>65</v>
      </c>
      <c r="D36" s="60">
        <f>D39</f>
        <v>42000</v>
      </c>
      <c r="E36" s="60">
        <f>E39</f>
        <v>35950.800000000003</v>
      </c>
      <c r="F36" s="70">
        <f>D36-E36</f>
        <v>6049.1999999999971</v>
      </c>
      <c r="G36" s="70">
        <f>E36*100/D36</f>
        <v>85.59714285714287</v>
      </c>
      <c r="H36" s="46"/>
    </row>
    <row r="37" spans="1:8" ht="24.6" x14ac:dyDescent="0.4">
      <c r="A37" s="12"/>
      <c r="B37" s="28" t="s">
        <v>27</v>
      </c>
      <c r="C37" s="15"/>
      <c r="D37" s="54"/>
      <c r="E37" s="54"/>
      <c r="F37" s="54"/>
      <c r="G37" s="54"/>
      <c r="H37" s="16"/>
    </row>
    <row r="38" spans="1:8" ht="24.6" x14ac:dyDescent="0.4">
      <c r="A38" s="12"/>
      <c r="B38" s="28" t="s">
        <v>16</v>
      </c>
      <c r="C38" s="15"/>
      <c r="D38" s="54"/>
      <c r="E38" s="54"/>
      <c r="F38" s="54"/>
      <c r="G38" s="54"/>
      <c r="H38" s="16"/>
    </row>
    <row r="39" spans="1:8" ht="24.6" x14ac:dyDescent="0.4">
      <c r="A39" s="12"/>
      <c r="B39" s="13" t="s">
        <v>17</v>
      </c>
      <c r="C39" s="21"/>
      <c r="D39" s="54">
        <v>42000</v>
      </c>
      <c r="E39" s="54">
        <f>26000+4750.8+5200</f>
        <v>35950.800000000003</v>
      </c>
      <c r="F39" s="54">
        <f>D39-E39</f>
        <v>6049.1999999999971</v>
      </c>
      <c r="G39" s="54">
        <f>E39*100/D39</f>
        <v>85.59714285714287</v>
      </c>
      <c r="H39" s="16" t="s">
        <v>61</v>
      </c>
    </row>
    <row r="40" spans="1:8" ht="24.6" x14ac:dyDescent="0.4">
      <c r="A40" s="7"/>
      <c r="B40" s="32"/>
      <c r="C40" s="33"/>
      <c r="D40" s="61"/>
      <c r="E40" s="62"/>
      <c r="F40" s="62"/>
      <c r="G40" s="62"/>
      <c r="H40" s="34"/>
    </row>
    <row r="41" spans="1:8" ht="24.6" x14ac:dyDescent="0.4">
      <c r="A41" s="30">
        <v>3</v>
      </c>
      <c r="B41" s="31" t="s">
        <v>25</v>
      </c>
      <c r="C41" s="79" t="s">
        <v>66</v>
      </c>
      <c r="D41" s="63">
        <f>D45+D47+D50+D54+D58</f>
        <v>129685</v>
      </c>
      <c r="E41" s="63">
        <f>E45+E47+E50+E54+E58</f>
        <v>115224.42</v>
      </c>
      <c r="F41" s="70">
        <f>D41-E41</f>
        <v>14460.580000000002</v>
      </c>
      <c r="G41" s="70">
        <f>E41*100/D41</f>
        <v>88.84945830281066</v>
      </c>
      <c r="H41" s="46"/>
    </row>
    <row r="42" spans="1:8" ht="24.6" x14ac:dyDescent="0.4">
      <c r="A42" s="12"/>
      <c r="B42" s="28" t="s">
        <v>34</v>
      </c>
      <c r="C42" s="17"/>
      <c r="D42" s="57"/>
      <c r="E42" s="57"/>
      <c r="F42" s="57"/>
      <c r="G42" s="57"/>
      <c r="H42" s="16"/>
    </row>
    <row r="43" spans="1:8" ht="24.6" x14ac:dyDescent="0.4">
      <c r="A43" s="12"/>
      <c r="B43" s="28" t="s">
        <v>16</v>
      </c>
      <c r="C43" s="17"/>
      <c r="D43" s="57"/>
      <c r="E43" s="57"/>
      <c r="F43" s="57"/>
      <c r="G43" s="57"/>
      <c r="H43" s="16"/>
    </row>
    <row r="44" spans="1:8" ht="24.6" x14ac:dyDescent="0.4">
      <c r="A44" s="12"/>
      <c r="B44" s="13" t="s">
        <v>17</v>
      </c>
      <c r="C44" s="17"/>
      <c r="D44" s="57"/>
      <c r="E44" s="57"/>
      <c r="F44" s="57"/>
      <c r="G44" s="57"/>
      <c r="H44" s="16"/>
    </row>
    <row r="45" spans="1:8" ht="24.6" x14ac:dyDescent="0.4">
      <c r="A45" s="12"/>
      <c r="B45" s="13" t="s">
        <v>50</v>
      </c>
      <c r="C45" s="21"/>
      <c r="D45" s="57">
        <v>87933</v>
      </c>
      <c r="E45" s="57">
        <v>76400</v>
      </c>
      <c r="F45" s="54">
        <f>D45-E45</f>
        <v>11533</v>
      </c>
      <c r="G45" s="54">
        <f>E45*100/D45</f>
        <v>86.884332389432871</v>
      </c>
      <c r="H45" s="16" t="s">
        <v>61</v>
      </c>
    </row>
    <row r="46" spans="1:8" ht="24.6" x14ac:dyDescent="0.4">
      <c r="A46" s="12"/>
      <c r="B46" s="17" t="s">
        <v>23</v>
      </c>
      <c r="C46" s="17"/>
      <c r="D46" s="13"/>
      <c r="E46" s="57"/>
      <c r="F46" s="57"/>
      <c r="G46" s="57"/>
      <c r="H46" s="16"/>
    </row>
    <row r="47" spans="1:8" ht="24.6" x14ac:dyDescent="0.4">
      <c r="A47" s="12"/>
      <c r="B47" s="17" t="s">
        <v>51</v>
      </c>
      <c r="C47" s="21"/>
      <c r="D47" s="59">
        <v>10752</v>
      </c>
      <c r="E47" s="54">
        <v>7824.42</v>
      </c>
      <c r="F47" s="54">
        <f>D47-E47</f>
        <v>2927.58</v>
      </c>
      <c r="G47" s="54">
        <f>E47*100/D47</f>
        <v>72.771763392857139</v>
      </c>
      <c r="H47" s="16" t="s">
        <v>61</v>
      </c>
    </row>
    <row r="48" spans="1:8" ht="24.6" x14ac:dyDescent="0.4">
      <c r="A48" s="12"/>
      <c r="B48" s="28" t="s">
        <v>43</v>
      </c>
      <c r="C48" s="17"/>
      <c r="D48" s="57"/>
      <c r="E48" s="57"/>
      <c r="F48" s="57"/>
      <c r="G48" s="57"/>
      <c r="H48" s="16"/>
    </row>
    <row r="49" spans="1:8" ht="24.6" x14ac:dyDescent="0.4">
      <c r="A49" s="12"/>
      <c r="B49" s="28" t="s">
        <v>16</v>
      </c>
      <c r="C49" s="17"/>
      <c r="D49" s="57"/>
      <c r="E49" s="57"/>
      <c r="F49" s="57"/>
      <c r="G49" s="57"/>
      <c r="H49" s="16"/>
    </row>
    <row r="50" spans="1:8" ht="24.6" x14ac:dyDescent="0.4">
      <c r="A50" s="12"/>
      <c r="B50" s="13" t="s">
        <v>17</v>
      </c>
      <c r="C50" s="21"/>
      <c r="D50" s="57">
        <v>10000</v>
      </c>
      <c r="E50" s="57">
        <v>10000</v>
      </c>
      <c r="F50" s="54">
        <f>D50-E50</f>
        <v>0</v>
      </c>
      <c r="G50" s="54">
        <f>E50*100/D50</f>
        <v>100</v>
      </c>
      <c r="H50" s="16" t="s">
        <v>61</v>
      </c>
    </row>
    <row r="51" spans="1:8" ht="24.6" x14ac:dyDescent="0.4">
      <c r="A51" s="12"/>
      <c r="B51" s="17"/>
      <c r="C51" s="29"/>
      <c r="D51" s="54"/>
      <c r="E51" s="54"/>
      <c r="F51" s="54"/>
      <c r="G51" s="54"/>
      <c r="H51" s="16"/>
    </row>
    <row r="52" spans="1:8" ht="24.6" x14ac:dyDescent="0.4">
      <c r="A52" s="19"/>
      <c r="B52" s="28" t="s">
        <v>35</v>
      </c>
      <c r="C52" s="29"/>
      <c r="D52" s="54"/>
      <c r="E52" s="54"/>
      <c r="F52" s="54"/>
      <c r="G52" s="54"/>
      <c r="H52" s="16"/>
    </row>
    <row r="53" spans="1:8" ht="24.6" x14ac:dyDescent="0.4">
      <c r="A53" s="19"/>
      <c r="B53" s="28" t="s">
        <v>16</v>
      </c>
      <c r="C53" s="29"/>
      <c r="D53" s="54"/>
      <c r="E53" s="54"/>
      <c r="F53" s="54"/>
      <c r="G53" s="54"/>
      <c r="H53" s="16"/>
    </row>
    <row r="54" spans="1:8" ht="24.6" x14ac:dyDescent="0.4">
      <c r="A54" s="12"/>
      <c r="B54" s="13" t="s">
        <v>17</v>
      </c>
      <c r="C54" s="21"/>
      <c r="D54" s="57">
        <v>10000</v>
      </c>
      <c r="E54" s="57">
        <v>10000</v>
      </c>
      <c r="F54" s="54">
        <f>D54-E54</f>
        <v>0</v>
      </c>
      <c r="G54" s="54">
        <f>E54*100/D54</f>
        <v>100</v>
      </c>
      <c r="H54" s="16" t="s">
        <v>61</v>
      </c>
    </row>
    <row r="55" spans="1:8" ht="24.6" x14ac:dyDescent="0.4">
      <c r="A55" s="50"/>
      <c r="B55" s="17"/>
      <c r="C55" s="15"/>
      <c r="D55" s="54"/>
      <c r="E55" s="54"/>
      <c r="F55" s="54"/>
      <c r="G55" s="54"/>
      <c r="H55" s="16"/>
    </row>
    <row r="56" spans="1:8" ht="24.6" x14ac:dyDescent="0.4">
      <c r="A56" s="19"/>
      <c r="B56" s="28" t="s">
        <v>36</v>
      </c>
      <c r="C56" s="29"/>
      <c r="D56" s="54"/>
      <c r="E56" s="54"/>
      <c r="F56" s="54"/>
      <c r="G56" s="54"/>
      <c r="H56" s="16"/>
    </row>
    <row r="57" spans="1:8" ht="24.6" x14ac:dyDescent="0.4">
      <c r="A57" s="19"/>
      <c r="B57" s="28" t="s">
        <v>16</v>
      </c>
      <c r="C57" s="29"/>
      <c r="D57" s="54"/>
      <c r="E57" s="54"/>
      <c r="F57" s="54"/>
      <c r="G57" s="54"/>
      <c r="H57" s="16"/>
    </row>
    <row r="58" spans="1:8" ht="24.6" x14ac:dyDescent="0.4">
      <c r="A58" s="12"/>
      <c r="B58" s="13" t="s">
        <v>17</v>
      </c>
      <c r="C58" s="21"/>
      <c r="D58" s="57">
        <v>11000</v>
      </c>
      <c r="E58" s="57">
        <v>11000</v>
      </c>
      <c r="F58" s="54">
        <f>D58-E58</f>
        <v>0</v>
      </c>
      <c r="G58" s="54">
        <f>E58*100/D58</f>
        <v>100</v>
      </c>
      <c r="H58" s="16" t="s">
        <v>61</v>
      </c>
    </row>
    <row r="59" spans="1:8" ht="24.6" x14ac:dyDescent="0.4">
      <c r="A59" s="51"/>
      <c r="B59" s="40"/>
      <c r="C59" s="41"/>
      <c r="D59" s="64"/>
      <c r="E59" s="64"/>
      <c r="F59" s="64"/>
      <c r="G59" s="64"/>
      <c r="H59" s="42"/>
    </row>
    <row r="60" spans="1:8" ht="24.6" x14ac:dyDescent="0.4">
      <c r="A60" s="37">
        <v>4</v>
      </c>
      <c r="B60" s="38" t="s">
        <v>29</v>
      </c>
      <c r="C60" s="79" t="s">
        <v>63</v>
      </c>
      <c r="D60" s="65">
        <f>D63</f>
        <v>2140</v>
      </c>
      <c r="E60" s="65">
        <f>E63</f>
        <v>2140</v>
      </c>
      <c r="F60" s="70">
        <f>D60-E60</f>
        <v>0</v>
      </c>
      <c r="G60" s="70">
        <f>E60*100/D60</f>
        <v>100</v>
      </c>
      <c r="H60" s="46"/>
    </row>
    <row r="61" spans="1:8" ht="24.6" x14ac:dyDescent="0.4">
      <c r="A61" s="11"/>
      <c r="B61" s="35" t="s">
        <v>30</v>
      </c>
      <c r="C61" s="11"/>
      <c r="D61" s="66"/>
      <c r="E61" s="66"/>
      <c r="F61" s="66"/>
      <c r="G61" s="66"/>
      <c r="H61" s="76"/>
    </row>
    <row r="62" spans="1:8" ht="24.6" x14ac:dyDescent="0.4">
      <c r="A62" s="11"/>
      <c r="B62" s="35" t="s">
        <v>32</v>
      </c>
      <c r="C62" s="11"/>
      <c r="D62" s="66"/>
      <c r="E62" s="66"/>
      <c r="F62" s="66"/>
      <c r="G62" s="66"/>
      <c r="H62" s="76"/>
    </row>
    <row r="63" spans="1:8" ht="24.6" x14ac:dyDescent="0.4">
      <c r="A63" s="11"/>
      <c r="B63" s="36" t="s">
        <v>31</v>
      </c>
      <c r="C63" s="10"/>
      <c r="D63" s="66">
        <v>2140</v>
      </c>
      <c r="E63" s="66">
        <v>2140</v>
      </c>
      <c r="F63" s="54">
        <f>D63-E63</f>
        <v>0</v>
      </c>
      <c r="G63" s="54">
        <f>E63*100/D63</f>
        <v>100</v>
      </c>
      <c r="H63" s="76" t="s">
        <v>61</v>
      </c>
    </row>
    <row r="64" spans="1:8" ht="24.6" x14ac:dyDescent="0.4">
      <c r="A64" s="11"/>
      <c r="B64" s="11" t="s">
        <v>33</v>
      </c>
      <c r="C64" s="10"/>
      <c r="D64" s="67">
        <v>0</v>
      </c>
      <c r="E64" s="66"/>
      <c r="F64" s="66"/>
      <c r="G64" s="66"/>
      <c r="H64" s="76"/>
    </row>
    <row r="65" spans="1:8" ht="24.6" x14ac:dyDescent="0.4">
      <c r="A65" s="39"/>
      <c r="B65" s="40"/>
      <c r="C65" s="40"/>
      <c r="D65" s="68"/>
      <c r="E65" s="69"/>
      <c r="F65" s="69"/>
      <c r="G65" s="69"/>
      <c r="H65" s="42"/>
    </row>
    <row r="66" spans="1:8" ht="24.6" x14ac:dyDescent="0.4">
      <c r="A66" s="30">
        <v>5</v>
      </c>
      <c r="B66" s="43" t="s">
        <v>52</v>
      </c>
      <c r="C66" s="79" t="s">
        <v>63</v>
      </c>
      <c r="D66" s="60">
        <f>D68</f>
        <v>42000</v>
      </c>
      <c r="E66" s="60">
        <f>E68</f>
        <v>42000</v>
      </c>
      <c r="F66" s="70">
        <f>D66-E66</f>
        <v>0</v>
      </c>
      <c r="G66" s="70">
        <f>E66*100/D66</f>
        <v>100</v>
      </c>
      <c r="H66" s="46"/>
    </row>
    <row r="67" spans="1:8" ht="24.6" x14ac:dyDescent="0.4">
      <c r="A67" s="12"/>
      <c r="B67" s="27" t="s">
        <v>49</v>
      </c>
      <c r="C67" s="26"/>
      <c r="D67" s="54"/>
      <c r="E67" s="54"/>
      <c r="F67" s="54"/>
      <c r="G67" s="54"/>
      <c r="H67" s="16"/>
    </row>
    <row r="68" spans="1:8" ht="24.6" x14ac:dyDescent="0.4">
      <c r="A68" s="12"/>
      <c r="B68" s="13" t="s">
        <v>17</v>
      </c>
      <c r="C68" s="21"/>
      <c r="D68" s="54">
        <v>42000</v>
      </c>
      <c r="E68" s="54">
        <v>42000</v>
      </c>
      <c r="F68" s="54">
        <f>D68-E68</f>
        <v>0</v>
      </c>
      <c r="G68" s="54">
        <f>E68*100/D68</f>
        <v>100</v>
      </c>
      <c r="H68" s="16" t="s">
        <v>61</v>
      </c>
    </row>
    <row r="69" spans="1:8" ht="24.6" x14ac:dyDescent="0.4">
      <c r="A69" s="7"/>
      <c r="B69" s="44"/>
      <c r="C69" s="44"/>
      <c r="D69" s="62"/>
      <c r="E69" s="62"/>
      <c r="F69" s="62"/>
      <c r="G69" s="62"/>
      <c r="H69" s="34"/>
    </row>
    <row r="70" spans="1:8" ht="22.8" x14ac:dyDescent="0.4">
      <c r="A70" s="74"/>
      <c r="B70" s="71" t="s">
        <v>15</v>
      </c>
      <c r="C70" s="72" t="s">
        <v>14</v>
      </c>
      <c r="D70" s="73">
        <f>D60+D41+D36+D8+D66</f>
        <v>1502575</v>
      </c>
      <c r="E70" s="73">
        <f>E60+E41+E36+E8+E66</f>
        <v>1308665.22</v>
      </c>
      <c r="F70" s="75">
        <f>D70-E70</f>
        <v>193909.78000000003</v>
      </c>
      <c r="G70" s="75">
        <f>E70*100/D70</f>
        <v>87.094835199574064</v>
      </c>
      <c r="H70" s="77"/>
    </row>
    <row r="71" spans="1:8" x14ac:dyDescent="0.4">
      <c r="A71" s="4"/>
      <c r="C71" s="5"/>
      <c r="D71" s="5"/>
    </row>
    <row r="72" spans="1:8" ht="22.8" x14ac:dyDescent="0.4">
      <c r="A72" s="3"/>
      <c r="B72" s="3" t="s">
        <v>3</v>
      </c>
      <c r="C72" s="3"/>
    </row>
    <row r="73" spans="1:8" ht="22.8" x14ac:dyDescent="0.4">
      <c r="A73" s="3"/>
      <c r="B73" s="3" t="s">
        <v>4</v>
      </c>
      <c r="C73" s="3"/>
    </row>
    <row r="74" spans="1:8" ht="22.8" x14ac:dyDescent="0.4">
      <c r="A74" s="3"/>
      <c r="B74" s="3" t="s">
        <v>5</v>
      </c>
      <c r="C74" s="3"/>
    </row>
    <row r="75" spans="1:8" ht="22.8" x14ac:dyDescent="0.4">
      <c r="A75" s="3"/>
      <c r="B75" s="3" t="s">
        <v>8</v>
      </c>
      <c r="C75" s="3"/>
    </row>
    <row r="76" spans="1:8" ht="22.8" x14ac:dyDescent="0.4">
      <c r="A76" s="3"/>
      <c r="B76" s="3" t="s">
        <v>12</v>
      </c>
      <c r="C76" s="3"/>
    </row>
    <row r="77" spans="1:8" ht="22.8" x14ac:dyDescent="0.4">
      <c r="A77" s="3"/>
      <c r="B77" s="3" t="s">
        <v>9</v>
      </c>
      <c r="C77" s="3"/>
    </row>
    <row r="78" spans="1:8" ht="22.8" x14ac:dyDescent="0.4">
      <c r="A78" s="3"/>
      <c r="B78" s="3" t="s">
        <v>10</v>
      </c>
      <c r="C78" s="3"/>
    </row>
    <row r="79" spans="1:8" ht="22.8" x14ac:dyDescent="0.4">
      <c r="A79" s="3"/>
      <c r="B79" s="3" t="s">
        <v>11</v>
      </c>
      <c r="C79" s="3"/>
    </row>
    <row r="80" spans="1:8" ht="22.8" x14ac:dyDescent="0.4">
      <c r="A80" s="3"/>
      <c r="B80" s="3" t="s">
        <v>6</v>
      </c>
      <c r="C80" s="3"/>
    </row>
    <row r="81" spans="1:8" ht="22.8" x14ac:dyDescent="0.4">
      <c r="A81" s="3"/>
      <c r="B81" s="3" t="s">
        <v>7</v>
      </c>
      <c r="C81" s="3"/>
    </row>
    <row r="82" spans="1:8" s="2" customFormat="1" ht="22.8" x14ac:dyDescent="0.4">
      <c r="A82" s="3"/>
      <c r="B82" s="3"/>
      <c r="C82" s="3"/>
      <c r="D82" s="1"/>
      <c r="E82" s="1"/>
      <c r="F82" s="1"/>
      <c r="G82" s="1"/>
      <c r="H82" s="4"/>
    </row>
    <row r="83" spans="1:8" s="2" customFormat="1" x14ac:dyDescent="0.4">
      <c r="A83" s="1"/>
      <c r="B83" s="1"/>
      <c r="C83" s="1"/>
      <c r="D83" s="1"/>
      <c r="E83" s="1"/>
      <c r="F83" s="1"/>
      <c r="G83" s="1"/>
      <c r="H83" s="4"/>
    </row>
  </sheetData>
  <mergeCells count="12">
    <mergeCell ref="A1:H1"/>
    <mergeCell ref="A2:H2"/>
    <mergeCell ref="A3:H3"/>
    <mergeCell ref="A4:H4"/>
    <mergeCell ref="A5:A7"/>
    <mergeCell ref="B5:B7"/>
    <mergeCell ref="C5:C7"/>
    <mergeCell ref="D5:D7"/>
    <mergeCell ref="E5:E7"/>
    <mergeCell ref="F5:F7"/>
    <mergeCell ref="G5:G7"/>
    <mergeCell ref="H5:H7"/>
  </mergeCells>
  <phoneticPr fontId="4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63" orientation="landscape" horizontalDpi="4294967293" r:id="rId1"/>
  <rowBreaks count="2" manualBreakCount="2">
    <brk id="25" max="7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อัมพวา</vt:lpstr>
      <vt:lpstr>อัมพวา!Print_Titles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ktb police</cp:lastModifiedBy>
  <cp:lastPrinted>2024-04-03T03:50:08Z</cp:lastPrinted>
  <dcterms:created xsi:type="dcterms:W3CDTF">2023-05-30T14:10:06Z</dcterms:created>
  <dcterms:modified xsi:type="dcterms:W3CDTF">2024-04-03T06:14:32Z</dcterms:modified>
</cp:coreProperties>
</file>